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gjo\Desktop\"/>
    </mc:Choice>
  </mc:AlternateContent>
  <xr:revisionPtr revIDLastSave="0" documentId="8_{60403717-3205-49C7-B0A9-8F12D0CDEC25}" xr6:coauthVersionLast="47" xr6:coauthVersionMax="47" xr10:uidLastSave="{00000000-0000-0000-0000-000000000000}"/>
  <bookViews>
    <workbookView xWindow="-108" yWindow="-108" windowWidth="23256" windowHeight="12456" activeTab="2" xr2:uid="{81C8A0D3-F116-4DCD-957C-1BAA2115BD33}"/>
  </bookViews>
  <sheets>
    <sheet name="Sheet1" sheetId="1" r:id="rId1"/>
    <sheet name="silver stain" sheetId="2" r:id="rId2"/>
    <sheet name="mcd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3" l="1"/>
  <c r="A15" i="3"/>
  <c r="A16" i="3"/>
  <c r="A17" i="3"/>
  <c r="A18" i="3"/>
  <c r="A19" i="3"/>
  <c r="A20" i="3"/>
  <c r="A21" i="3"/>
  <c r="G5" i="3"/>
  <c r="G6" i="3"/>
  <c r="G7" i="3"/>
  <c r="G8" i="3"/>
  <c r="G9" i="3"/>
  <c r="G10" i="3"/>
  <c r="G11" i="3"/>
  <c r="G4" i="3"/>
  <c r="F5" i="3"/>
  <c r="F6" i="3"/>
  <c r="F7" i="3"/>
  <c r="F8" i="3"/>
  <c r="F9" i="3"/>
  <c r="F10" i="3"/>
  <c r="F11" i="3"/>
  <c r="F4" i="3"/>
  <c r="F3" i="3"/>
  <c r="E4" i="3"/>
  <c r="E5" i="3"/>
  <c r="E6" i="3"/>
  <c r="E7" i="3"/>
  <c r="E8" i="3"/>
  <c r="E9" i="3"/>
  <c r="E10" i="3"/>
  <c r="E11" i="3"/>
  <c r="D5" i="3"/>
  <c r="D6" i="3"/>
  <c r="D7" i="3"/>
  <c r="D8" i="3"/>
  <c r="D9" i="3"/>
  <c r="D10" i="3"/>
  <c r="D11" i="3"/>
  <c r="D4" i="3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E33" i="1"/>
  <c r="F33" i="1"/>
  <c r="D33" i="1"/>
  <c r="C33" i="1"/>
  <c r="C16" i="1"/>
  <c r="F16" i="1"/>
  <c r="D2" i="1"/>
  <c r="N9" i="1"/>
  <c r="N2" i="1"/>
  <c r="O2" i="1"/>
  <c r="O3" i="1"/>
  <c r="O4" i="1"/>
  <c r="O5" i="1"/>
  <c r="O6" i="1"/>
  <c r="O7" i="1"/>
  <c r="O8" i="1"/>
  <c r="O9" i="1"/>
  <c r="E2" i="1"/>
  <c r="E3" i="1"/>
  <c r="J22" i="1"/>
  <c r="P3" i="1"/>
  <c r="P4" i="1"/>
  <c r="P5" i="1"/>
  <c r="P6" i="1"/>
  <c r="P7" i="1"/>
  <c r="P8" i="1"/>
  <c r="P2" i="1"/>
  <c r="I2" i="1"/>
  <c r="K2" i="1" s="1"/>
  <c r="F6" i="1"/>
  <c r="F7" i="1"/>
  <c r="K20" i="1" s="1"/>
  <c r="F8" i="1"/>
  <c r="F9" i="1"/>
  <c r="F2" i="1"/>
  <c r="K16" i="1" s="1"/>
  <c r="J19" i="1"/>
  <c r="J17" i="1"/>
  <c r="J18" i="1"/>
  <c r="J16" i="1"/>
  <c r="N3" i="1"/>
  <c r="N4" i="1"/>
  <c r="N5" i="1"/>
  <c r="N6" i="1"/>
  <c r="N7" i="1"/>
  <c r="N8" i="1"/>
  <c r="I3" i="1"/>
  <c r="J3" i="1" s="1"/>
  <c r="C17" i="1" s="1"/>
  <c r="I4" i="1"/>
  <c r="J4" i="1" s="1"/>
  <c r="I5" i="1"/>
  <c r="K5" i="1" s="1"/>
  <c r="I6" i="1"/>
  <c r="K6" i="1" s="1"/>
  <c r="I7" i="1"/>
  <c r="K7" i="1" s="1"/>
  <c r="I8" i="1"/>
  <c r="J8" i="1" s="1"/>
  <c r="I9" i="1"/>
  <c r="K9" i="1" s="1"/>
  <c r="D9" i="1"/>
  <c r="E9" i="1" s="1"/>
  <c r="D3" i="1"/>
  <c r="D4" i="1"/>
  <c r="E4" i="1" s="1"/>
  <c r="D5" i="1"/>
  <c r="F5" i="1" s="1"/>
  <c r="D6" i="1"/>
  <c r="D7" i="1"/>
  <c r="D8" i="1"/>
  <c r="E8" i="1" s="1"/>
  <c r="C22" i="1" s="1"/>
  <c r="K19" i="1" l="1"/>
  <c r="C18" i="1"/>
  <c r="F4" i="1"/>
  <c r="F3" i="1"/>
  <c r="J9" i="1"/>
  <c r="C23" i="1" s="1"/>
  <c r="K8" i="1"/>
  <c r="K21" i="1" s="1"/>
  <c r="K4" i="1"/>
  <c r="E7" i="1"/>
  <c r="C21" i="1" s="1"/>
  <c r="J2" i="1"/>
  <c r="K3" i="1"/>
  <c r="E6" i="1"/>
  <c r="C20" i="1" s="1"/>
  <c r="E5" i="1"/>
  <c r="C19" i="1" s="1"/>
  <c r="P9" i="1"/>
  <c r="K22" i="1" s="1"/>
  <c r="J7" i="1"/>
  <c r="J6" i="1"/>
  <c r="J5" i="1"/>
  <c r="B23" i="1"/>
  <c r="F23" i="1" s="1"/>
  <c r="B18" i="1"/>
  <c r="F18" i="1" s="1"/>
  <c r="B17" i="1"/>
  <c r="F17" i="1" s="1"/>
  <c r="B22" i="1"/>
  <c r="F22" i="1" s="1"/>
  <c r="B21" i="1"/>
  <c r="F21" i="1" s="1"/>
  <c r="B20" i="1"/>
  <c r="F20" i="1" s="1"/>
  <c r="B19" i="1" l="1"/>
  <c r="F19" i="1" s="1"/>
  <c r="K17" i="1"/>
  <c r="K18" i="1"/>
  <c r="B16" i="1"/>
</calcChain>
</file>

<file path=xl/sharedStrings.xml><?xml version="1.0" encoding="utf-8"?>
<sst xmlns="http://schemas.openxmlformats.org/spreadsheetml/2006/main" count="77" uniqueCount="36">
  <si>
    <t>0h</t>
  </si>
  <si>
    <t>12(2)</t>
  </si>
  <si>
    <t>12h</t>
  </si>
  <si>
    <t>8h</t>
  </si>
  <si>
    <t>4h</t>
  </si>
  <si>
    <t>16h</t>
  </si>
  <si>
    <t>20h</t>
  </si>
  <si>
    <t>24h</t>
  </si>
  <si>
    <t>% rep 1</t>
  </si>
  <si>
    <t>Area Rep2</t>
  </si>
  <si>
    <t>white rep2</t>
  </si>
  <si>
    <t>Area rep 1</t>
  </si>
  <si>
    <t>white rep1</t>
  </si>
  <si>
    <t>difference rep1</t>
  </si>
  <si>
    <t>diff rep 2</t>
  </si>
  <si>
    <t>% rep2</t>
  </si>
  <si>
    <t>Area rep3</t>
  </si>
  <si>
    <t>white rep3</t>
  </si>
  <si>
    <t>diff rep3</t>
  </si>
  <si>
    <t>% rep3</t>
  </si>
  <si>
    <t>12h (2)</t>
  </si>
  <si>
    <t>Mean Value</t>
  </si>
  <si>
    <t>Time point</t>
  </si>
  <si>
    <t>12h (1)</t>
  </si>
  <si>
    <t>Replicate</t>
  </si>
  <si>
    <t xml:space="preserve">df between </t>
  </si>
  <si>
    <t>df within</t>
  </si>
  <si>
    <t>total</t>
  </si>
  <si>
    <t xml:space="preserve">F table </t>
  </si>
  <si>
    <t>rep1</t>
  </si>
  <si>
    <t>rep 2</t>
  </si>
  <si>
    <t>rep3</t>
  </si>
  <si>
    <t>diff</t>
  </si>
  <si>
    <t>silver stain</t>
  </si>
  <si>
    <t>a</t>
  </si>
  <si>
    <t>rep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</si>
</sst>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78382802356956"/>
          <c:y val="5.986361623968571E-2"/>
          <c:w val="0.84784967775765341"/>
          <c:h val="0.8115504779455877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Sheet1!$C$16:$C$23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28.297668519959291</c:v>
                  </c:pt>
                  <c:pt idx="2">
                    <c:v>43.556633751252534</c:v>
                  </c:pt>
                  <c:pt idx="3">
                    <c:v>31.064944733715073</c:v>
                  </c:pt>
                  <c:pt idx="4">
                    <c:v>25.344448326275483</c:v>
                  </c:pt>
                  <c:pt idx="5">
                    <c:v>14.882760181695359</c:v>
                  </c:pt>
                  <c:pt idx="6">
                    <c:v>15.639031391998254</c:v>
                  </c:pt>
                  <c:pt idx="7">
                    <c:v>12.929908153943492</c:v>
                  </c:pt>
                </c:numCache>
              </c:numRef>
            </c:plus>
            <c:minus>
              <c:numRef>
                <c:f>Sheet1!$C$16:$C$23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28.297668519959291</c:v>
                  </c:pt>
                  <c:pt idx="2">
                    <c:v>43.556633751252534</c:v>
                  </c:pt>
                  <c:pt idx="3">
                    <c:v>31.064944733715073</c:v>
                  </c:pt>
                  <c:pt idx="4">
                    <c:v>25.344448326275483</c:v>
                  </c:pt>
                  <c:pt idx="5">
                    <c:v>14.882760181695359</c:v>
                  </c:pt>
                  <c:pt idx="6">
                    <c:v>15.639031391998254</c:v>
                  </c:pt>
                  <c:pt idx="7">
                    <c:v>12.929908153943492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Sheet1!$E$16:$E$23</c:f>
              <c:strCache>
                <c:ptCount val="8"/>
                <c:pt idx="0">
                  <c:v>0h</c:v>
                </c:pt>
                <c:pt idx="1">
                  <c:v>4h</c:v>
                </c:pt>
                <c:pt idx="2">
                  <c:v>8h</c:v>
                </c:pt>
                <c:pt idx="3">
                  <c:v>12h (1)</c:v>
                </c:pt>
                <c:pt idx="4">
                  <c:v>12h (2)</c:v>
                </c:pt>
                <c:pt idx="5">
                  <c:v>16h</c:v>
                </c:pt>
                <c:pt idx="6">
                  <c:v>20h</c:v>
                </c:pt>
                <c:pt idx="7">
                  <c:v>24h</c:v>
                </c:pt>
              </c:strCache>
            </c:strRef>
          </c:cat>
          <c:val>
            <c:numRef>
              <c:f>Sheet1!$F$16:$F$23</c:f>
              <c:numCache>
                <c:formatCode>General</c:formatCode>
                <c:ptCount val="8"/>
                <c:pt idx="0">
                  <c:v>100</c:v>
                </c:pt>
                <c:pt idx="1">
                  <c:v>157.20846272740133</c:v>
                </c:pt>
                <c:pt idx="2">
                  <c:v>178.02512615532456</c:v>
                </c:pt>
                <c:pt idx="3">
                  <c:v>183.94038926688339</c:v>
                </c:pt>
                <c:pt idx="4">
                  <c:v>164.60183751774323</c:v>
                </c:pt>
                <c:pt idx="5">
                  <c:v>91.509677439347684</c:v>
                </c:pt>
                <c:pt idx="6">
                  <c:v>90.697736612407382</c:v>
                </c:pt>
                <c:pt idx="7">
                  <c:v>78.97844185766381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9-41C3-A60F-54AC91E74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632991"/>
        <c:axId val="1921635391"/>
      </c:lineChart>
      <c:catAx>
        <c:axId val="19216329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400" b="1">
                    <a:solidFill>
                      <a:schemeClr val="tx1"/>
                    </a:solidFill>
                  </a:rPr>
                  <a:t>Time Course of Multicellular</a:t>
                </a:r>
                <a:r>
                  <a:rPr lang="en-CA" sz="1400" b="1" baseline="0">
                    <a:solidFill>
                      <a:schemeClr val="tx1"/>
                    </a:solidFill>
                  </a:rPr>
                  <a:t> Development (Hours of Starvation) </a:t>
                </a:r>
                <a:endParaRPr lang="en-CA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12968130914130241"/>
              <c:y val="0.920636241243435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635391"/>
        <c:crosses val="autoZero"/>
        <c:auto val="1"/>
        <c:lblAlgn val="ctr"/>
        <c:lblOffset val="100"/>
        <c:noMultiLvlLbl val="0"/>
      </c:catAx>
      <c:valAx>
        <c:axId val="1921635391"/>
        <c:scaling>
          <c:orientation val="minMax"/>
          <c:max val="230"/>
          <c:min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400" b="1">
                    <a:solidFill>
                      <a:schemeClr val="tx1"/>
                    </a:solidFill>
                  </a:rPr>
                  <a:t>Dnajc5 Signal Intensity</a:t>
                </a:r>
                <a:r>
                  <a:rPr lang="en-CA" sz="1400" b="1" baseline="0">
                    <a:solidFill>
                      <a:schemeClr val="tx1"/>
                    </a:solidFill>
                  </a:rPr>
                  <a:t> </a:t>
                </a:r>
                <a:endParaRPr lang="en-CA" sz="14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632991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385838</xdr:colOff>
      <xdr:row>38</xdr:row>
      <xdr:rowOff>134355</xdr:rowOff>
    </xdr:from>
    <xdr:to>
      <xdr:col>21</xdr:col>
      <xdr:colOff>248965</xdr:colOff>
      <xdr:row>61</xdr:row>
      <xdr:rowOff>96726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0AA055-2C68-6BE4-696D-8D8E11814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64585-53A4-4131-9BF5-A13F02C022C2}">
  <dimension ref="A1:P45"/>
  <sheetViews>
    <sheetView zoomScale="71" workbookViewId="0">
      <selection activeCell="A15" sqref="A15:A23"/>
    </sheetView>
  </sheetViews>
  <sheetFormatPr defaultRowHeight="14.4" x14ac:dyDescent="0.3"/>
  <cols>
    <col min="1" max="1" width="20.5546875" customWidth="1"/>
    <col min="2" max="2" width="23.109375" customWidth="1"/>
    <col min="3" max="3" width="14.77734375" customWidth="1"/>
    <col min="4" max="4" width="14" customWidth="1"/>
    <col min="5" max="5" width="12.109375" customWidth="1"/>
    <col min="6" max="6" width="12.44140625" bestFit="1" customWidth="1"/>
    <col min="7" max="7" width="11.88671875" customWidth="1"/>
    <col min="8" max="8" width="12" customWidth="1"/>
    <col min="9" max="9" width="11.5546875" customWidth="1"/>
    <col min="10" max="10" width="10.33203125" customWidth="1"/>
  </cols>
  <sheetData>
    <row r="1" spans="1:16" x14ac:dyDescent="0.3">
      <c r="B1" t="s">
        <v>11</v>
      </c>
      <c r="C1" t="s">
        <v>12</v>
      </c>
      <c r="D1" t="s">
        <v>13</v>
      </c>
      <c r="E1" t="s">
        <v>8</v>
      </c>
      <c r="G1" t="s">
        <v>9</v>
      </c>
      <c r="H1" t="s">
        <v>10</v>
      </c>
      <c r="I1" t="s">
        <v>14</v>
      </c>
      <c r="J1" t="s">
        <v>15</v>
      </c>
      <c r="L1" t="s">
        <v>16</v>
      </c>
      <c r="M1" t="s">
        <v>17</v>
      </c>
      <c r="N1" t="s">
        <v>18</v>
      </c>
      <c r="O1" t="s">
        <v>19</v>
      </c>
    </row>
    <row r="2" spans="1:16" x14ac:dyDescent="0.3">
      <c r="A2" t="s">
        <v>0</v>
      </c>
      <c r="B2">
        <v>125.072</v>
      </c>
      <c r="C2">
        <v>221.38300000000001</v>
      </c>
      <c r="D2">
        <f>C2-B2</f>
        <v>96.311000000000007</v>
      </c>
      <c r="E2" s="3">
        <f>D2/D$2*100</f>
        <v>100</v>
      </c>
      <c r="F2">
        <f>D2/D$2*100</f>
        <v>100</v>
      </c>
      <c r="G2">
        <v>197.89400000000001</v>
      </c>
      <c r="H2">
        <v>249.82900000000001</v>
      </c>
      <c r="I2">
        <f>H2-G2</f>
        <v>51.935000000000002</v>
      </c>
      <c r="J2" s="3">
        <f>I2/I$2*100</f>
        <v>100</v>
      </c>
      <c r="K2">
        <f>I2/I$2*100</f>
        <v>100</v>
      </c>
      <c r="L2">
        <v>138.143</v>
      </c>
      <c r="M2">
        <v>239.05099999999999</v>
      </c>
      <c r="N2">
        <f>M2-L2</f>
        <v>100.90799999999999</v>
      </c>
      <c r="O2" s="3">
        <f>N2/N$2*100</f>
        <v>100</v>
      </c>
      <c r="P2">
        <f>N2/N$2*100</f>
        <v>100</v>
      </c>
    </row>
    <row r="3" spans="1:16" x14ac:dyDescent="0.3">
      <c r="A3" t="s">
        <v>4</v>
      </c>
      <c r="B3">
        <v>107.733</v>
      </c>
      <c r="C3">
        <v>221.55199999999999</v>
      </c>
      <c r="D3">
        <f t="shared" ref="D3:D8" si="0">C3-B3</f>
        <v>113.81899999999999</v>
      </c>
      <c r="E3" s="3">
        <f t="shared" ref="E3:E9" si="1">D3/D$2*100</f>
        <v>118.17860888164383</v>
      </c>
      <c r="F3">
        <f t="shared" ref="F3:F9" si="2">D3/D$2*100</f>
        <v>118.17860888164383</v>
      </c>
      <c r="G3">
        <v>132.51499999999999</v>
      </c>
      <c r="H3">
        <v>250.06</v>
      </c>
      <c r="I3">
        <f t="shared" ref="I3:I9" si="3">H3-G3</f>
        <v>117.54500000000002</v>
      </c>
      <c r="J3" s="3">
        <f t="shared" ref="J3:J9" si="4">I3/I$2*100</f>
        <v>226.33099066140372</v>
      </c>
      <c r="K3">
        <f t="shared" ref="K3:K9" si="5">I3/I$2*100</f>
        <v>226.33099066140372</v>
      </c>
      <c r="L3">
        <v>111.88200000000001</v>
      </c>
      <c r="M3">
        <v>240.15199999999999</v>
      </c>
      <c r="N3">
        <f t="shared" ref="N3:N8" si="6">M3-L3</f>
        <v>128.26999999999998</v>
      </c>
      <c r="O3" s="3">
        <f t="shared" ref="O3:O9" si="7">N3/N$2*100</f>
        <v>127.11578863915646</v>
      </c>
      <c r="P3">
        <f t="shared" ref="P3:P9" si="8">N3/N$2*100</f>
        <v>127.11578863915646</v>
      </c>
    </row>
    <row r="4" spans="1:16" x14ac:dyDescent="0.3">
      <c r="A4" t="s">
        <v>3</v>
      </c>
      <c r="B4">
        <v>80.686000000000007</v>
      </c>
      <c r="C4">
        <v>221.72300000000001</v>
      </c>
      <c r="D4">
        <f t="shared" si="0"/>
        <v>141.03700000000001</v>
      </c>
      <c r="E4" s="3">
        <f t="shared" si="1"/>
        <v>146.4391398697968</v>
      </c>
      <c r="F4">
        <f t="shared" si="2"/>
        <v>146.4391398697968</v>
      </c>
      <c r="G4">
        <v>103.649</v>
      </c>
      <c r="H4">
        <v>250.14400000000001</v>
      </c>
      <c r="I4">
        <f t="shared" si="3"/>
        <v>146.495</v>
      </c>
      <c r="J4" s="3">
        <f t="shared" si="4"/>
        <v>282.0737460286897</v>
      </c>
      <c r="K4">
        <f t="shared" si="5"/>
        <v>282.0737460286897</v>
      </c>
      <c r="L4">
        <v>134.75399999999999</v>
      </c>
      <c r="M4">
        <v>241.27500000000001</v>
      </c>
      <c r="N4">
        <f t="shared" si="6"/>
        <v>106.52100000000002</v>
      </c>
      <c r="O4" s="3">
        <f t="shared" si="7"/>
        <v>105.56249256748724</v>
      </c>
      <c r="P4">
        <f t="shared" si="8"/>
        <v>105.56249256748724</v>
      </c>
    </row>
    <row r="5" spans="1:16" x14ac:dyDescent="0.3">
      <c r="A5" t="s">
        <v>2</v>
      </c>
      <c r="B5">
        <v>82.153000000000006</v>
      </c>
      <c r="C5">
        <v>221.82599999999999</v>
      </c>
      <c r="D5">
        <f t="shared" si="0"/>
        <v>139.673</v>
      </c>
      <c r="E5" s="3">
        <f t="shared" si="1"/>
        <v>145.02289458109664</v>
      </c>
      <c r="F5">
        <f t="shared" si="2"/>
        <v>145.02289458109664</v>
      </c>
      <c r="G5">
        <v>115.164</v>
      </c>
      <c r="H5">
        <v>250.209</v>
      </c>
      <c r="I5">
        <f t="shared" si="3"/>
        <v>135.04500000000002</v>
      </c>
      <c r="J5" s="3">
        <f t="shared" si="4"/>
        <v>260.02695677288921</v>
      </c>
      <c r="K5">
        <f t="shared" si="5"/>
        <v>260.02695677288921</v>
      </c>
      <c r="L5">
        <v>94.481999999999999</v>
      </c>
      <c r="M5">
        <v>242.58600000000001</v>
      </c>
      <c r="N5">
        <f t="shared" si="6"/>
        <v>148.10400000000001</v>
      </c>
      <c r="O5" s="3">
        <f t="shared" si="7"/>
        <v>146.77131644666431</v>
      </c>
      <c r="P5">
        <f t="shared" si="8"/>
        <v>146.77131644666431</v>
      </c>
    </row>
    <row r="6" spans="1:16" x14ac:dyDescent="0.3">
      <c r="A6" t="s">
        <v>1</v>
      </c>
      <c r="B6">
        <v>91.941000000000003</v>
      </c>
      <c r="C6">
        <v>221.92</v>
      </c>
      <c r="D6">
        <f t="shared" si="0"/>
        <v>129.97899999999998</v>
      </c>
      <c r="E6" s="3">
        <f t="shared" si="1"/>
        <v>134.95758532254879</v>
      </c>
      <c r="F6">
        <f t="shared" si="2"/>
        <v>134.95758532254879</v>
      </c>
      <c r="G6">
        <v>132.577</v>
      </c>
      <c r="H6">
        <v>250.29400000000001</v>
      </c>
      <c r="I6">
        <f t="shared" si="3"/>
        <v>117.71700000000001</v>
      </c>
      <c r="J6" s="3">
        <f t="shared" si="4"/>
        <v>226.66217387118513</v>
      </c>
      <c r="K6">
        <f t="shared" si="5"/>
        <v>226.66217387118513</v>
      </c>
      <c r="L6">
        <v>108.911</v>
      </c>
      <c r="M6">
        <v>242.297</v>
      </c>
      <c r="N6">
        <f t="shared" si="6"/>
        <v>133.386</v>
      </c>
      <c r="O6" s="3">
        <f t="shared" si="7"/>
        <v>132.18575335949578</v>
      </c>
      <c r="P6">
        <f t="shared" si="8"/>
        <v>132.18575335949578</v>
      </c>
    </row>
    <row r="7" spans="1:16" x14ac:dyDescent="0.3">
      <c r="A7" t="s">
        <v>5</v>
      </c>
      <c r="B7">
        <v>123.928</v>
      </c>
      <c r="C7">
        <v>221.99</v>
      </c>
      <c r="D7">
        <f t="shared" si="0"/>
        <v>98.062000000000012</v>
      </c>
      <c r="E7" s="3">
        <f t="shared" si="1"/>
        <v>101.81806854876389</v>
      </c>
      <c r="F7">
        <f t="shared" si="2"/>
        <v>101.81806854876389</v>
      </c>
      <c r="G7">
        <v>189.63200000000001</v>
      </c>
      <c r="H7">
        <v>250.208</v>
      </c>
      <c r="I7">
        <f t="shared" si="3"/>
        <v>60.575999999999993</v>
      </c>
      <c r="J7" s="3">
        <f t="shared" si="4"/>
        <v>116.63810532396263</v>
      </c>
      <c r="K7">
        <f t="shared" si="5"/>
        <v>116.63810532396263</v>
      </c>
      <c r="L7">
        <v>186.21899999999999</v>
      </c>
      <c r="M7">
        <v>242.80099999999999</v>
      </c>
      <c r="N7">
        <f t="shared" si="6"/>
        <v>56.581999999999994</v>
      </c>
      <c r="O7" s="3">
        <f t="shared" si="7"/>
        <v>56.072858445316534</v>
      </c>
      <c r="P7">
        <f t="shared" si="8"/>
        <v>56.072858445316534</v>
      </c>
    </row>
    <row r="8" spans="1:16" x14ac:dyDescent="0.3">
      <c r="A8" t="s">
        <v>6</v>
      </c>
      <c r="B8">
        <v>159.083</v>
      </c>
      <c r="C8">
        <v>222.005</v>
      </c>
      <c r="D8">
        <f t="shared" si="0"/>
        <v>62.921999999999997</v>
      </c>
      <c r="E8" s="3">
        <f t="shared" si="1"/>
        <v>65.332101213776198</v>
      </c>
      <c r="F8">
        <f t="shared" si="2"/>
        <v>65.332101213776198</v>
      </c>
      <c r="G8">
        <v>183.92</v>
      </c>
      <c r="H8">
        <v>250.52199999999999</v>
      </c>
      <c r="I8">
        <f t="shared" si="3"/>
        <v>66.602000000000004</v>
      </c>
      <c r="J8" s="3">
        <f t="shared" si="4"/>
        <v>128.24107056898046</v>
      </c>
      <c r="K8">
        <f t="shared" si="5"/>
        <v>128.24107056898046</v>
      </c>
      <c r="L8">
        <v>164.506</v>
      </c>
      <c r="M8">
        <v>243.739</v>
      </c>
      <c r="N8">
        <f t="shared" si="6"/>
        <v>79.233000000000004</v>
      </c>
      <c r="O8" s="3">
        <f t="shared" si="7"/>
        <v>78.520038054465473</v>
      </c>
      <c r="P8">
        <f t="shared" si="8"/>
        <v>78.520038054465473</v>
      </c>
    </row>
    <row r="9" spans="1:16" x14ac:dyDescent="0.3">
      <c r="A9" t="s">
        <v>7</v>
      </c>
      <c r="B9">
        <v>173.68100000000001</v>
      </c>
      <c r="C9">
        <v>221.98699999999999</v>
      </c>
      <c r="D9">
        <f>C9-B9</f>
        <v>48.305999999999983</v>
      </c>
      <c r="E9" s="3">
        <f t="shared" si="1"/>
        <v>50.156264601135881</v>
      </c>
      <c r="F9">
        <f t="shared" si="2"/>
        <v>50.156264601135881</v>
      </c>
      <c r="G9">
        <v>196.17</v>
      </c>
      <c r="H9">
        <v>250.577</v>
      </c>
      <c r="I9">
        <f t="shared" si="3"/>
        <v>54.407000000000011</v>
      </c>
      <c r="J9" s="3">
        <f t="shared" si="4"/>
        <v>104.75979589871957</v>
      </c>
      <c r="K9">
        <f t="shared" si="5"/>
        <v>104.75979589871957</v>
      </c>
      <c r="L9">
        <v>160.875</v>
      </c>
      <c r="M9">
        <v>243.63900000000001</v>
      </c>
      <c r="N9">
        <f>M9-L9</f>
        <v>82.76400000000001</v>
      </c>
      <c r="O9" s="3">
        <f t="shared" si="7"/>
        <v>82.019265073135955</v>
      </c>
      <c r="P9">
        <f t="shared" si="8"/>
        <v>82.019265073135955</v>
      </c>
    </row>
    <row r="15" spans="1:16" x14ac:dyDescent="0.3">
      <c r="A15" t="s">
        <v>34</v>
      </c>
      <c r="B15" t="s">
        <v>21</v>
      </c>
    </row>
    <row r="16" spans="1:16" x14ac:dyDescent="0.3">
      <c r="A16" t="s">
        <v>0</v>
      </c>
      <c r="B16">
        <f>AVERAGE(E2,J2,O2)</f>
        <v>100</v>
      </c>
      <c r="C16">
        <f>_xlfn.STDEV.P(E2,J2,O2)/SQRT(3)</f>
        <v>0</v>
      </c>
      <c r="E16" t="s">
        <v>0</v>
      </c>
      <c r="F16">
        <f>B16</f>
        <v>100</v>
      </c>
      <c r="J16" t="str">
        <f>A16</f>
        <v>0h</v>
      </c>
      <c r="K16">
        <f>AVERAGE(F2,K2,P2)</f>
        <v>100</v>
      </c>
    </row>
    <row r="17" spans="1:11" x14ac:dyDescent="0.3">
      <c r="A17" t="s">
        <v>4</v>
      </c>
      <c r="B17">
        <f t="shared" ref="B17:B23" si="9">AVERAGE(E3,J3,O3)</f>
        <v>157.20846272740133</v>
      </c>
      <c r="C17">
        <f>_xlfn.STDEV.P(E3,J3,O3)/SQRT(3)</f>
        <v>28.297668519959291</v>
      </c>
      <c r="E17" t="s">
        <v>4</v>
      </c>
      <c r="F17">
        <f>B17</f>
        <v>157.20846272740133</v>
      </c>
      <c r="J17" t="str">
        <f t="shared" ref="J17:J19" si="10">A17</f>
        <v>4h</v>
      </c>
      <c r="K17">
        <f t="shared" ref="K17:K19" si="11">AVERAGE(F3,K3,P3)</f>
        <v>157.20846272740133</v>
      </c>
    </row>
    <row r="18" spans="1:11" x14ac:dyDescent="0.3">
      <c r="A18" t="s">
        <v>3</v>
      </c>
      <c r="B18">
        <f t="shared" si="9"/>
        <v>178.02512615532456</v>
      </c>
      <c r="C18">
        <f t="shared" ref="C18:C23" si="12">_xlfn.STDEV.P(E4,J4,O4)/SQRT(3)</f>
        <v>43.556633751252534</v>
      </c>
      <c r="E18" t="s">
        <v>3</v>
      </c>
      <c r="F18">
        <f t="shared" ref="F18:F23" si="13">B18</f>
        <v>178.02512615532456</v>
      </c>
      <c r="J18" t="str">
        <f t="shared" si="10"/>
        <v>8h</v>
      </c>
      <c r="K18">
        <f t="shared" si="11"/>
        <v>178.02512615532456</v>
      </c>
    </row>
    <row r="19" spans="1:11" x14ac:dyDescent="0.3">
      <c r="A19" t="s">
        <v>2</v>
      </c>
      <c r="B19">
        <f t="shared" si="9"/>
        <v>183.94038926688339</v>
      </c>
      <c r="C19">
        <f t="shared" si="12"/>
        <v>31.064944733715073</v>
      </c>
      <c r="E19" t="s">
        <v>23</v>
      </c>
      <c r="F19">
        <f t="shared" si="13"/>
        <v>183.94038926688339</v>
      </c>
      <c r="J19" t="str">
        <f t="shared" si="10"/>
        <v>12h</v>
      </c>
      <c r="K19">
        <f t="shared" si="11"/>
        <v>183.94038926688339</v>
      </c>
    </row>
    <row r="20" spans="1:11" x14ac:dyDescent="0.3">
      <c r="A20" t="s">
        <v>20</v>
      </c>
      <c r="B20">
        <f t="shared" si="9"/>
        <v>164.60183751774323</v>
      </c>
      <c r="C20">
        <f t="shared" si="12"/>
        <v>25.344448326275483</v>
      </c>
      <c r="E20" t="s">
        <v>20</v>
      </c>
      <c r="F20">
        <f t="shared" si="13"/>
        <v>164.60183751774323</v>
      </c>
      <c r="J20" t="s">
        <v>5</v>
      </c>
      <c r="K20">
        <f>AVERAGE(F7,K7,P7)</f>
        <v>91.509677439347684</v>
      </c>
    </row>
    <row r="21" spans="1:11" x14ac:dyDescent="0.3">
      <c r="A21" t="s">
        <v>5</v>
      </c>
      <c r="B21">
        <f t="shared" si="9"/>
        <v>91.509677439347684</v>
      </c>
      <c r="C21">
        <f t="shared" si="12"/>
        <v>14.882760181695359</v>
      </c>
      <c r="E21" t="s">
        <v>5</v>
      </c>
      <c r="F21">
        <f t="shared" si="13"/>
        <v>91.509677439347684</v>
      </c>
      <c r="J21" t="s">
        <v>6</v>
      </c>
      <c r="K21">
        <f>AVERAGE(F8,K8,P8)</f>
        <v>90.697736612407382</v>
      </c>
    </row>
    <row r="22" spans="1:11" x14ac:dyDescent="0.3">
      <c r="A22" t="s">
        <v>6</v>
      </c>
      <c r="B22">
        <f t="shared" si="9"/>
        <v>90.697736612407382</v>
      </c>
      <c r="C22">
        <f t="shared" si="12"/>
        <v>15.639031391998254</v>
      </c>
      <c r="E22" t="s">
        <v>6</v>
      </c>
      <c r="F22">
        <f t="shared" si="13"/>
        <v>90.697736612407382</v>
      </c>
      <c r="J22" t="str">
        <f>A23</f>
        <v>24h</v>
      </c>
      <c r="K22">
        <f>AVERAGE(F9,K9,P9)</f>
        <v>78.97844185766381</v>
      </c>
    </row>
    <row r="23" spans="1:11" x14ac:dyDescent="0.3">
      <c r="A23" t="s">
        <v>7</v>
      </c>
      <c r="B23">
        <f t="shared" si="9"/>
        <v>78.97844185766381</v>
      </c>
      <c r="C23">
        <f t="shared" si="12"/>
        <v>12.929908153943492</v>
      </c>
      <c r="E23" t="s">
        <v>7</v>
      </c>
      <c r="F23">
        <f t="shared" si="13"/>
        <v>78.97844185766381</v>
      </c>
    </row>
    <row r="32" spans="1:11" x14ac:dyDescent="0.3">
      <c r="B32" s="1" t="s">
        <v>24</v>
      </c>
      <c r="C32" s="1" t="s">
        <v>0</v>
      </c>
      <c r="D32" s="1" t="s">
        <v>4</v>
      </c>
      <c r="E32" s="1" t="s">
        <v>3</v>
      </c>
      <c r="F32" s="1" t="s">
        <v>23</v>
      </c>
      <c r="G32" s="1" t="s">
        <v>20</v>
      </c>
      <c r="H32" s="1" t="s">
        <v>5</v>
      </c>
      <c r="I32" s="1" t="s">
        <v>6</v>
      </c>
      <c r="J32" s="1" t="s">
        <v>7</v>
      </c>
    </row>
    <row r="33" spans="2:10" x14ac:dyDescent="0.3">
      <c r="B33" s="2">
        <v>1</v>
      </c>
      <c r="C33" s="2">
        <f>E2</f>
        <v>100</v>
      </c>
      <c r="D33" s="2">
        <f>E3</f>
        <v>118.17860888164383</v>
      </c>
      <c r="E33" s="2">
        <f>E4</f>
        <v>146.4391398697968</v>
      </c>
      <c r="F33" s="2">
        <f>E5</f>
        <v>145.02289458109664</v>
      </c>
      <c r="G33" s="2">
        <f>E6</f>
        <v>134.95758532254879</v>
      </c>
      <c r="H33" s="2">
        <f>E7</f>
        <v>101.81806854876389</v>
      </c>
      <c r="I33" s="2">
        <f>E8</f>
        <v>65.332101213776198</v>
      </c>
      <c r="J33" s="2">
        <f>E9</f>
        <v>50.156264601135881</v>
      </c>
    </row>
    <row r="34" spans="2:10" x14ac:dyDescent="0.3">
      <c r="B34" s="2">
        <v>2</v>
      </c>
      <c r="C34" s="2">
        <f>J2</f>
        <v>100</v>
      </c>
      <c r="D34" s="2">
        <f>J3</f>
        <v>226.33099066140372</v>
      </c>
      <c r="E34" s="2">
        <f>K4</f>
        <v>282.0737460286897</v>
      </c>
      <c r="F34" s="2">
        <f>K5</f>
        <v>260.02695677288921</v>
      </c>
      <c r="G34" s="2">
        <f>K6</f>
        <v>226.66217387118513</v>
      </c>
      <c r="H34" s="2">
        <f>K7</f>
        <v>116.63810532396263</v>
      </c>
      <c r="I34" s="2">
        <f>K8</f>
        <v>128.24107056898046</v>
      </c>
      <c r="J34" s="2">
        <f>K9</f>
        <v>104.75979589871957</v>
      </c>
    </row>
    <row r="35" spans="2:10" x14ac:dyDescent="0.3">
      <c r="B35" s="2">
        <v>3</v>
      </c>
      <c r="C35" s="2">
        <f>O2</f>
        <v>100</v>
      </c>
      <c r="D35" s="2">
        <f>O3</f>
        <v>127.11578863915646</v>
      </c>
      <c r="E35" s="2">
        <f>O4</f>
        <v>105.56249256748724</v>
      </c>
      <c r="F35" s="2">
        <f>O5</f>
        <v>146.77131644666431</v>
      </c>
      <c r="G35" s="2">
        <f>O6</f>
        <v>132.18575335949578</v>
      </c>
      <c r="H35" s="2">
        <f>O7</f>
        <v>56.072858445316534</v>
      </c>
      <c r="I35" s="2">
        <f>O8</f>
        <v>78.520038054465473</v>
      </c>
      <c r="J35" s="2">
        <f>O9</f>
        <v>82.019265073135955</v>
      </c>
    </row>
    <row r="41" spans="2:10" x14ac:dyDescent="0.3">
      <c r="B41" t="s">
        <v>25</v>
      </c>
      <c r="C41">
        <v>7</v>
      </c>
    </row>
    <row r="42" spans="2:10" x14ac:dyDescent="0.3">
      <c r="B42" t="s">
        <v>26</v>
      </c>
      <c r="C42">
        <v>16</v>
      </c>
    </row>
    <row r="43" spans="2:10" x14ac:dyDescent="0.3">
      <c r="B43" t="s">
        <v>27</v>
      </c>
      <c r="C43">
        <v>23</v>
      </c>
    </row>
    <row r="45" spans="2:10" x14ac:dyDescent="0.3">
      <c r="B45" t="s">
        <v>28</v>
      </c>
      <c r="C45">
        <v>2.6520000000000001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5B14B-6A06-4C01-AF01-ADA0BB150C28}">
  <dimension ref="A1:H13"/>
  <sheetViews>
    <sheetView workbookViewId="0">
      <selection activeCell="B1" sqref="B1:B9"/>
    </sheetView>
  </sheetViews>
  <sheetFormatPr defaultRowHeight="14.4" x14ac:dyDescent="0.3"/>
  <sheetData>
    <row r="1" spans="1:8" x14ac:dyDescent="0.3">
      <c r="A1" t="s">
        <v>22</v>
      </c>
      <c r="B1" t="s">
        <v>29</v>
      </c>
      <c r="C1" t="s">
        <v>30</v>
      </c>
      <c r="D1" t="s">
        <v>31</v>
      </c>
    </row>
    <row r="2" spans="1:8" x14ac:dyDescent="0.3">
      <c r="A2" t="s">
        <v>0</v>
      </c>
      <c r="B2">
        <v>134.78100000000001</v>
      </c>
      <c r="C2">
        <v>157.94499999999999</v>
      </c>
      <c r="D2">
        <v>86.135000000000005</v>
      </c>
    </row>
    <row r="3" spans="1:8" x14ac:dyDescent="0.3">
      <c r="A3" t="s">
        <v>4</v>
      </c>
      <c r="B3">
        <v>140.31299999999999</v>
      </c>
      <c r="C3">
        <v>164.25899999999999</v>
      </c>
      <c r="D3">
        <v>93.784999999999997</v>
      </c>
    </row>
    <row r="4" spans="1:8" x14ac:dyDescent="0.3">
      <c r="A4" t="s">
        <v>3</v>
      </c>
      <c r="B4">
        <v>155.357</v>
      </c>
      <c r="C4">
        <v>174.58799999999999</v>
      </c>
      <c r="D4">
        <v>96.087000000000003</v>
      </c>
    </row>
    <row r="5" spans="1:8" x14ac:dyDescent="0.3">
      <c r="A5" t="s">
        <v>2</v>
      </c>
      <c r="B5">
        <v>153.845</v>
      </c>
      <c r="C5">
        <v>172.81100000000001</v>
      </c>
      <c r="D5">
        <v>87.762</v>
      </c>
    </row>
    <row r="6" spans="1:8" x14ac:dyDescent="0.3">
      <c r="A6" t="s">
        <v>20</v>
      </c>
      <c r="B6">
        <v>155.428</v>
      </c>
      <c r="C6">
        <v>169.626</v>
      </c>
      <c r="D6">
        <v>84.751999999999995</v>
      </c>
      <c r="G6">
        <v>1</v>
      </c>
      <c r="H6">
        <v>86.135000000000005</v>
      </c>
    </row>
    <row r="7" spans="1:8" x14ac:dyDescent="0.3">
      <c r="A7" t="s">
        <v>5</v>
      </c>
      <c r="B7">
        <v>150.74100000000001</v>
      </c>
      <c r="C7">
        <v>167.82300000000001</v>
      </c>
      <c r="D7">
        <v>72.611000000000004</v>
      </c>
      <c r="G7">
        <v>2</v>
      </c>
      <c r="H7">
        <v>93.784999999999997</v>
      </c>
    </row>
    <row r="8" spans="1:8" x14ac:dyDescent="0.3">
      <c r="A8" t="s">
        <v>6</v>
      </c>
      <c r="B8">
        <v>149.96100000000001</v>
      </c>
      <c r="C8">
        <v>167.00800000000001</v>
      </c>
      <c r="D8">
        <v>74.844999999999999</v>
      </c>
      <c r="G8">
        <v>3</v>
      </c>
      <c r="H8">
        <v>96.087000000000003</v>
      </c>
    </row>
    <row r="9" spans="1:8" x14ac:dyDescent="0.3">
      <c r="A9" t="s">
        <v>7</v>
      </c>
      <c r="B9">
        <v>150.06899999999999</v>
      </c>
      <c r="C9">
        <v>170.749</v>
      </c>
      <c r="D9">
        <v>77.72</v>
      </c>
      <c r="G9">
        <v>4</v>
      </c>
      <c r="H9">
        <v>87.762</v>
      </c>
    </row>
    <row r="10" spans="1:8" x14ac:dyDescent="0.3">
      <c r="G10">
        <v>5</v>
      </c>
      <c r="H10">
        <v>84.751999999999995</v>
      </c>
    </row>
    <row r="11" spans="1:8" x14ac:dyDescent="0.3">
      <c r="G11">
        <v>6</v>
      </c>
      <c r="H11">
        <v>72.611000000000004</v>
      </c>
    </row>
    <row r="12" spans="1:8" x14ac:dyDescent="0.3">
      <c r="G12">
        <v>7</v>
      </c>
      <c r="H12">
        <v>74.844999999999999</v>
      </c>
    </row>
    <row r="13" spans="1:8" x14ac:dyDescent="0.3">
      <c r="G13">
        <v>8</v>
      </c>
      <c r="H13">
        <v>77.72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6C62-51A9-4BD1-B60D-EDD5CBBE7D0F}">
  <dimension ref="A3:G21"/>
  <sheetViews>
    <sheetView tabSelected="1" workbookViewId="0">
      <selection activeCell="A13" sqref="A13"/>
    </sheetView>
  </sheetViews>
  <sheetFormatPr defaultRowHeight="14.4" x14ac:dyDescent="0.3"/>
  <sheetData>
    <row r="3" spans="1:7" x14ac:dyDescent="0.3">
      <c r="A3" t="s">
        <v>22</v>
      </c>
      <c r="D3" t="s">
        <v>32</v>
      </c>
      <c r="E3" t="s">
        <v>33</v>
      </c>
      <c r="F3">
        <f>F15</f>
        <v>0</v>
      </c>
    </row>
    <row r="4" spans="1:7" x14ac:dyDescent="0.3">
      <c r="A4" t="s">
        <v>0</v>
      </c>
      <c r="B4">
        <v>126.239</v>
      </c>
      <c r="C4">
        <v>167.36500000000001</v>
      </c>
      <c r="D4">
        <f>C4-B4</f>
        <v>41.126000000000005</v>
      </c>
      <c r="E4">
        <f>'silver stain'!B2</f>
        <v>134.78100000000001</v>
      </c>
      <c r="F4">
        <f>E4/E$8*100</f>
        <v>86.71603572071956</v>
      </c>
      <c r="G4">
        <f>D4/F4*100</f>
        <v>47.426061002663587</v>
      </c>
    </row>
    <row r="5" spans="1:7" x14ac:dyDescent="0.3">
      <c r="A5" t="s">
        <v>4</v>
      </c>
      <c r="B5">
        <v>77.900999999999996</v>
      </c>
      <c r="C5">
        <v>166.95</v>
      </c>
      <c r="D5">
        <f t="shared" ref="D5:D11" si="0">C5-B5</f>
        <v>89.048999999999992</v>
      </c>
      <c r="E5">
        <f>'silver stain'!B3</f>
        <v>140.31299999999999</v>
      </c>
      <c r="F5">
        <f t="shared" ref="F5:F11" si="1">E5/E$8*100</f>
        <v>90.275239982499926</v>
      </c>
      <c r="G5">
        <f t="shared" ref="G5:G11" si="2">D5/F5*100</f>
        <v>98.641665219901213</v>
      </c>
    </row>
    <row r="6" spans="1:7" x14ac:dyDescent="0.3">
      <c r="A6" t="s">
        <v>3</v>
      </c>
      <c r="B6">
        <v>58.13</v>
      </c>
      <c r="C6">
        <v>165.64599999999999</v>
      </c>
      <c r="D6">
        <f t="shared" si="0"/>
        <v>107.51599999999999</v>
      </c>
      <c r="E6">
        <f>'silver stain'!B4</f>
        <v>155.357</v>
      </c>
      <c r="F6">
        <f t="shared" si="1"/>
        <v>99.954319684998836</v>
      </c>
      <c r="G6">
        <f t="shared" si="2"/>
        <v>107.56513609299871</v>
      </c>
    </row>
    <row r="7" spans="1:7" x14ac:dyDescent="0.3">
      <c r="A7" t="s">
        <v>2</v>
      </c>
      <c r="B7">
        <v>65.778000000000006</v>
      </c>
      <c r="C7">
        <v>165.09399999999999</v>
      </c>
      <c r="D7">
        <f t="shared" si="0"/>
        <v>99.315999999999988</v>
      </c>
      <c r="E7">
        <f>'silver stain'!B5</f>
        <v>153.845</v>
      </c>
      <c r="F7">
        <f t="shared" si="1"/>
        <v>98.981521990889675</v>
      </c>
      <c r="G7">
        <f t="shared" si="2"/>
        <v>100.33791964639734</v>
      </c>
    </row>
    <row r="8" spans="1:7" x14ac:dyDescent="0.3">
      <c r="A8" t="s">
        <v>20</v>
      </c>
      <c r="B8">
        <v>76.194999999999993</v>
      </c>
      <c r="C8">
        <v>165.608</v>
      </c>
      <c r="D8">
        <f t="shared" si="0"/>
        <v>89.413000000000011</v>
      </c>
      <c r="E8">
        <f>'silver stain'!B6</f>
        <v>155.428</v>
      </c>
      <c r="F8">
        <f t="shared" si="1"/>
        <v>100</v>
      </c>
      <c r="G8">
        <f t="shared" si="2"/>
        <v>89.413000000000011</v>
      </c>
    </row>
    <row r="9" spans="1:7" x14ac:dyDescent="0.3">
      <c r="A9" t="s">
        <v>5</v>
      </c>
      <c r="B9">
        <v>119.566</v>
      </c>
      <c r="C9">
        <v>165.62899999999999</v>
      </c>
      <c r="D9">
        <f t="shared" si="0"/>
        <v>46.062999999999988</v>
      </c>
      <c r="E9">
        <f>'silver stain'!B7</f>
        <v>150.74100000000001</v>
      </c>
      <c r="F9">
        <f t="shared" si="1"/>
        <v>96.984455825205245</v>
      </c>
      <c r="G9">
        <f t="shared" si="2"/>
        <v>47.495239941356346</v>
      </c>
    </row>
    <row r="10" spans="1:7" x14ac:dyDescent="0.3">
      <c r="A10" t="s">
        <v>6</v>
      </c>
      <c r="B10">
        <v>114.685</v>
      </c>
      <c r="C10">
        <v>165.40700000000001</v>
      </c>
      <c r="D10">
        <f t="shared" si="0"/>
        <v>50.722000000000008</v>
      </c>
      <c r="E10">
        <f>'silver stain'!B8</f>
        <v>149.96100000000001</v>
      </c>
      <c r="F10">
        <f t="shared" si="1"/>
        <v>96.482615744910845</v>
      </c>
      <c r="G10">
        <f t="shared" si="2"/>
        <v>52.571128600102689</v>
      </c>
    </row>
    <row r="11" spans="1:7" x14ac:dyDescent="0.3">
      <c r="A11" t="s">
        <v>7</v>
      </c>
      <c r="B11">
        <v>124.389</v>
      </c>
      <c r="C11">
        <v>165.64</v>
      </c>
      <c r="D11">
        <f t="shared" si="0"/>
        <v>41.250999999999991</v>
      </c>
      <c r="E11">
        <f>'silver stain'!B9</f>
        <v>150.06899999999999</v>
      </c>
      <c r="F11">
        <f t="shared" si="1"/>
        <v>96.552101294490043</v>
      </c>
      <c r="G11">
        <f t="shared" si="2"/>
        <v>42.72408310843678</v>
      </c>
    </row>
    <row r="13" spans="1:7" x14ac:dyDescent="0.3">
      <c r="A13" t="s">
        <v>35</v>
      </c>
    </row>
    <row r="14" spans="1:7" x14ac:dyDescent="0.3">
      <c r="A14">
        <f t="shared" ref="A14:A21" si="3">G4</f>
        <v>47.426061002663587</v>
      </c>
    </row>
    <row r="15" spans="1:7" x14ac:dyDescent="0.3">
      <c r="A15">
        <f t="shared" si="3"/>
        <v>98.641665219901213</v>
      </c>
    </row>
    <row r="16" spans="1:7" x14ac:dyDescent="0.3">
      <c r="A16">
        <f t="shared" si="3"/>
        <v>107.56513609299871</v>
      </c>
    </row>
    <row r="17" spans="1:1" x14ac:dyDescent="0.3">
      <c r="A17">
        <f t="shared" si="3"/>
        <v>100.33791964639734</v>
      </c>
    </row>
    <row r="18" spans="1:1" x14ac:dyDescent="0.3">
      <c r="A18">
        <f t="shared" si="3"/>
        <v>89.413000000000011</v>
      </c>
    </row>
    <row r="19" spans="1:1" x14ac:dyDescent="0.3">
      <c r="A19">
        <f t="shared" si="3"/>
        <v>47.495239941356346</v>
      </c>
    </row>
    <row r="20" spans="1:1" x14ac:dyDescent="0.3">
      <c r="A20">
        <f t="shared" si="3"/>
        <v>52.571128600102689</v>
      </c>
    </row>
    <row r="21" spans="1:1" x14ac:dyDescent="0.3">
      <c r="A21">
        <f t="shared" si="3"/>
        <v>42.72408310843678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992f49-76b7-4a8a-8e7b-30bbee42c14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1166A7785DB245942B500F258E62BC" ma:contentTypeVersion="17" ma:contentTypeDescription="Create a new document." ma:contentTypeScope="" ma:versionID="1ef020e5a65feb4bdc6c3ced1beb8bcc">
  <xsd:schema xmlns:xsd="http://www.w3.org/2001/XMLSchema" xmlns:xs="http://www.w3.org/2001/XMLSchema" xmlns:p="http://schemas.microsoft.com/office/2006/metadata/properties" xmlns:ns3="a9992f49-76b7-4a8a-8e7b-30bbee42c147" xmlns:ns4="d1fed989-ca0d-4438-ad2d-ee4fe34ab4d5" targetNamespace="http://schemas.microsoft.com/office/2006/metadata/properties" ma:root="true" ma:fieldsID="295f525c0893f33fdde066ba9c49c690" ns3:_="" ns4:_="">
    <xsd:import namespace="a9992f49-76b7-4a8a-8e7b-30bbee42c147"/>
    <xsd:import namespace="d1fed989-ca0d-4438-ad2d-ee4fe34ab4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992f49-76b7-4a8a-8e7b-30bbee42c1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ed989-ca0d-4438-ad2d-ee4fe34ab4d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4211C4-9219-4DAD-9575-71BD6FC86E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17697C-F8C4-4C9C-A8CB-EE9F64A67405}">
  <ds:schemaRefs>
    <ds:schemaRef ds:uri="http://schemas.microsoft.com/office/2006/metadata/properties"/>
    <ds:schemaRef ds:uri="http://schemas.microsoft.com/office/2006/documentManagement/types"/>
    <ds:schemaRef ds:uri="a9992f49-76b7-4a8a-8e7b-30bbee42c147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1fed989-ca0d-4438-ad2d-ee4fe34ab4d5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224B7AB-86FE-43A9-B791-9F632FF40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992f49-76b7-4a8a-8e7b-30bbee42c147"/>
    <ds:schemaRef ds:uri="d1fed989-ca0d-4438-ad2d-ee4fe34ab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silver stain</vt:lpstr>
      <vt:lpstr>mcd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Jagjot Singh</dc:creator>
  <cp:lastModifiedBy>Jagjot Singh</cp:lastModifiedBy>
  <dcterms:created xsi:type="dcterms:W3CDTF">2025-02-25T07:09:14Z</dcterms:created>
  <dcterms:modified xsi:type="dcterms:W3CDTF">2025-05-29T18:09:16Z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0x0101007A1166A7785DB245942B500F258E62BC</vt:lpwstr>
  </property>
</Properties>
</file>